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2018\TRANSPARENCIA OLI 2018\INFORMACION TRANSPARENCIA 2018\TRANSPARENCIA 2018\JUNIO 2018\ESTADO FINANCIERO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1" i="1"/>
  <c r="C50" i="1"/>
  <c r="C46" i="1"/>
  <c r="C45" i="1" s="1"/>
  <c r="C56" i="1" s="1"/>
  <c r="G44" i="1"/>
  <c r="C42" i="1"/>
  <c r="G35" i="1"/>
  <c r="G29" i="1" s="1"/>
  <c r="C35" i="1"/>
  <c r="C31" i="1"/>
  <c r="C24" i="1"/>
  <c r="C14" i="1" s="1"/>
  <c r="C16" i="1"/>
  <c r="G12" i="1"/>
  <c r="C9" i="1"/>
  <c r="C7" i="1" s="1"/>
  <c r="C8" i="1"/>
  <c r="G5" i="1"/>
  <c r="G56" i="1" l="1"/>
</calcChain>
</file>

<file path=xl/sharedStrings.xml><?xml version="1.0" encoding="utf-8"?>
<sst xmlns="http://schemas.openxmlformats.org/spreadsheetml/2006/main" count="84" uniqueCount="84">
  <si>
    <t>MUNICIPIO DE SAN JUANITO DE ESCOBEDO JALISCO</t>
  </si>
  <si>
    <t>ESTADO DE INGRESOS Y EGRESOS</t>
  </si>
  <si>
    <t>DEL 1 AL 30 DE ABRIL DE 2018</t>
  </si>
  <si>
    <t>I N G R E S O S</t>
  </si>
  <si>
    <t>E  G  R  E  S  O  S</t>
  </si>
  <si>
    <t>SERVICIOS PERSONALES</t>
  </si>
  <si>
    <t>DIETAS</t>
  </si>
  <si>
    <t>I M P U E S T O S</t>
  </si>
  <si>
    <t>SUELDOS BASE AL PERSONAL PERMANENTE</t>
  </si>
  <si>
    <t>PREDIOS RUSTICOS</t>
  </si>
  <si>
    <t>SUELDO BASE AL PERSONAL EVENTUAL</t>
  </si>
  <si>
    <t>PREDIOS URBANOS</t>
  </si>
  <si>
    <t>PRIMAS DE VACACIONES, DOMIN. Y GRATIFICACION ANUAL</t>
  </si>
  <si>
    <t>TRANSMISIONES PATRIMONIALES</t>
  </si>
  <si>
    <t>HORAS EXTRAORDINARIAS</t>
  </si>
  <si>
    <t>ESTIMULOS</t>
  </si>
  <si>
    <t>MATERIALES Y SUMINISTROS</t>
  </si>
  <si>
    <t>MATERIALES, UTILES Y EQUIPOS MENORES DE OFICINA</t>
  </si>
  <si>
    <t>D E R E C H O S</t>
  </si>
  <si>
    <t>MATERIALES, UTILES Y EQUIPOS MENORES DE LA TENOLOGIA</t>
  </si>
  <si>
    <t>PUESTOS PERMANENTES Y EVENTUALES</t>
  </si>
  <si>
    <t>MATERIAL IMPRESO E INFORMACION DIGITAL</t>
  </si>
  <si>
    <t>LICENCIAS MUNICIPALES</t>
  </si>
  <si>
    <t>MATERIAL DE LIMPIEZA</t>
  </si>
  <si>
    <t>LICENCIAS DE CONSTRUCCION</t>
  </si>
  <si>
    <t>MATERIALES PARA EL REGISTRO E IDENTIFICACION DE BIENES</t>
  </si>
  <si>
    <t>DESIGNACION DE NUMERO OFICIAL</t>
  </si>
  <si>
    <t>PRODUCTOS ALIMENTICIOS PARA PERSONAS</t>
  </si>
  <si>
    <t>SERVICIO DOMESTICO</t>
  </si>
  <si>
    <t>CEMENTO Y PRODUCTOS DE CONCRETO</t>
  </si>
  <si>
    <t>20 % PARA EL SANEAMIENTO DE LAS AGUAS RESIDUALES</t>
  </si>
  <si>
    <t>MATERIAL ELECTRICO Y ELECTRONICIO</t>
  </si>
  <si>
    <t>3% PARA LA INFRAESTRUCTURA. BASICA EXISTENTE</t>
  </si>
  <si>
    <t>OTROS MATERIALES Y ARTICULOS PARA LA CONSTRUCCION</t>
  </si>
  <si>
    <t>AUTORIZACION DE MATANZA</t>
  </si>
  <si>
    <t>MEDICINAS Y PRODUCTOS FARMACEUTICOS</t>
  </si>
  <si>
    <t>EXPEDICION DE CERTIF. CERTIFICAC CONSTANC.  COPIAS</t>
  </si>
  <si>
    <t>OTROS PRODUCTOS QUIMICOS</t>
  </si>
  <si>
    <t>CERTIFICACIONES CATASTRALES</t>
  </si>
  <si>
    <t>COMBUSTIBLES Y LUBRICANTES</t>
  </si>
  <si>
    <t>REVISION Y AUTORIZACION DE AVALUOS</t>
  </si>
  <si>
    <t>BLANCOS Y OTROS PRODUCTOS TEXTILES</t>
  </si>
  <si>
    <t>REFACC. Y ACCESORIOS MENORES DE EQ. DE TRANSPORTE</t>
  </si>
  <si>
    <t>REFACC. Y ACCESORIOS.PARA MAQUINARIA Y OTROS EQUIPOS</t>
  </si>
  <si>
    <t>SERVICIOS GENERALES</t>
  </si>
  <si>
    <t>ENERGIA ELECTRICA</t>
  </si>
  <si>
    <t>P R O D U C T O S</t>
  </si>
  <si>
    <t>AGUA</t>
  </si>
  <si>
    <t>TELEFONIA TRADICIONAL</t>
  </si>
  <si>
    <t>FORMAS Y EDICIONES IMPRESAS</t>
  </si>
  <si>
    <t>ARRENDAMIENTO DE TERRENOS</t>
  </si>
  <si>
    <t>ARRENDAMIENTO DE EDIFICIOS</t>
  </si>
  <si>
    <t>OTROS PRODUCTOS NO ESPECIFICADOS</t>
  </si>
  <si>
    <t>ARRENDAMIENTO DE MAQUINARIA</t>
  </si>
  <si>
    <t>SERVICIOS LEGALES DE CONTABILIDAD, AUDITORIA Y RELAC.</t>
  </si>
  <si>
    <t>SERVICIOS DE CAPACITACION</t>
  </si>
  <si>
    <t>SERVICIOS DE APOYO ADMINISTRATIVO</t>
  </si>
  <si>
    <t>SERVICIOS FINANCIEROS Y BANCARIOS</t>
  </si>
  <si>
    <t>REPARAC. Y MANTENIMIENTO DE EQUIPO DE TRANSPORTE</t>
  </si>
  <si>
    <t>DIFUSION POR RADIO, TELEVISION Y OTROS MEDIOS DE M.</t>
  </si>
  <si>
    <t>APTOVECHAMIENTOS</t>
  </si>
  <si>
    <t>VIATICOS EN EL PAIS</t>
  </si>
  <si>
    <t>MULTAS</t>
  </si>
  <si>
    <t>GASTOS DE ORDEN SOCIAL Y CULTURAL</t>
  </si>
  <si>
    <t>TRANSFERENCIASSUBSIDIOS Y OTRAS AYUDAS</t>
  </si>
  <si>
    <t>P A R T I C I P A C I O N E S</t>
  </si>
  <si>
    <t>TRANSFERENCIAS AL D I F</t>
  </si>
  <si>
    <t>PARTICIPACIONES FEDERALES</t>
  </si>
  <si>
    <t>AYUDAS SOCIALES A PERSONAS</t>
  </si>
  <si>
    <t>PARTICIPACIONES ESTATALES</t>
  </si>
  <si>
    <t>AYUDAS SOCIALES A INSTITUCIONES DE ENSEÑANZA</t>
  </si>
  <si>
    <t>AYUDAS SOCIALES A INSTITUCIONES SIN FINES DE LUCRO</t>
  </si>
  <si>
    <t>JUBILACIONES</t>
  </si>
  <si>
    <t>A P O R T A C I O N E S    F E D E R A L E S</t>
  </si>
  <si>
    <t>TRANSFERENCIAS A FIDEICOMISOS DEL PODER EJECUTIVO</t>
  </si>
  <si>
    <t>DEL FONDO DE INFRAESTRUCTURA</t>
  </si>
  <si>
    <t>INVERSION PUBLICA</t>
  </si>
  <si>
    <t>EDIFICACION NO HABITACIONAL</t>
  </si>
  <si>
    <t>DEL FONDO DE FORTALECIMIENTO MUNICIPAL</t>
  </si>
  <si>
    <t>DEUDA PUBLICA</t>
  </si>
  <si>
    <t>AMORTIZACION DE LA DEUDA INTERNA CON INST. DE CREDITO</t>
  </si>
  <si>
    <t>INTERESES DE LA DEUDA INTERNA CON INSTITUC. DE CREDITO</t>
  </si>
  <si>
    <t>TOTAL DE INGRESOS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</si>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</sst>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name val="Arial Black"/>
      <family val="2"/>
    </font>
    <font>
      <b/>
      <sz val="8"/>
      <color theme="1"/>
      <name val="Calibri Light"/>
      <family val="2"/>
    </font>
    <font>
      <b/>
      <sz val="8"/>
      <color theme="1"/>
      <name val="Arial Narrow"/>
      <family val="2"/>
    </font>
    <font>
      <b/>
      <i/>
      <u/>
      <sz val="8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i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2" fillId="3" borderId="5" xfId="1" applyFont="1" applyFill="1" applyBorder="1"/>
    <xf numFmtId="43" fontId="2" fillId="3" borderId="0" xfId="1" applyFont="1" applyFill="1" applyBorder="1" applyAlignment="1">
      <alignment wrapText="1"/>
    </xf>
    <xf numFmtId="43" fontId="2" fillId="0" borderId="6" xfId="1" applyFont="1" applyFill="1" applyBorder="1" applyAlignment="1">
      <alignment wrapText="1"/>
    </xf>
    <xf numFmtId="43" fontId="2" fillId="3" borderId="6" xfId="1" applyFont="1" applyFill="1" applyBorder="1" applyAlignment="1">
      <alignment wrapText="1"/>
    </xf>
    <xf numFmtId="43" fontId="3" fillId="0" borderId="0" xfId="1" applyFont="1" applyFill="1" applyBorder="1" applyAlignment="1">
      <alignment wrapText="1"/>
    </xf>
    <xf numFmtId="43" fontId="3" fillId="0" borderId="7" xfId="1" applyFont="1" applyFill="1" applyBorder="1" applyAlignment="1">
      <alignment wrapText="1"/>
    </xf>
    <xf numFmtId="43" fontId="2" fillId="0" borderId="0" xfId="1" applyFont="1" applyFill="1" applyBorder="1" applyAlignment="1">
      <alignment wrapText="1"/>
    </xf>
    <xf numFmtId="43" fontId="3" fillId="0" borderId="9" xfId="1" applyFont="1" applyFill="1" applyBorder="1" applyAlignment="1">
      <alignment wrapText="1"/>
    </xf>
    <xf numFmtId="0" fontId="0" fillId="0" borderId="0" xfId="0" applyAlignment="1">
      <alignment wrapText="1"/>
    </xf>
    <xf numFmtId="43" fontId="3" fillId="0" borderId="5" xfId="1" applyFont="1" applyFill="1" applyBorder="1" applyAlignment="1">
      <alignment wrapText="1"/>
    </xf>
    <xf numFmtId="43" fontId="2" fillId="3" borderId="8" xfId="1" applyFont="1" applyFill="1" applyBorder="1" applyAlignment="1">
      <alignment wrapText="1"/>
    </xf>
    <xf numFmtId="43" fontId="2" fillId="3" borderId="5" xfId="1" applyFont="1" applyFill="1" applyBorder="1" applyAlignment="1">
      <alignment wrapText="1"/>
    </xf>
    <xf numFmtId="43" fontId="2" fillId="2" borderId="11" xfId="1" applyFont="1" applyFill="1" applyBorder="1" applyAlignment="1">
      <alignment wrapText="1"/>
    </xf>
    <xf numFmtId="43" fontId="2" fillId="2" borderId="12" xfId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6" fillId="2" borderId="5" xfId="0" applyFont="1" applyFill="1" applyBorder="1" applyAlignment="1">
      <alignment horizontal="center"/>
    </xf>
    <xf numFmtId="0" fontId="4" fillId="0" borderId="4" xfId="0" applyFont="1" applyBorder="1"/>
    <xf numFmtId="0" fontId="7" fillId="0" borderId="0" xfId="0" applyFont="1" applyBorder="1"/>
    <xf numFmtId="43" fontId="4" fillId="4" borderId="0" xfId="1" applyFont="1" applyFill="1" applyBorder="1"/>
    <xf numFmtId="0" fontId="4" fillId="0" borderId="0" xfId="0" applyFont="1" applyBorder="1" applyAlignment="1">
      <alignment horizontal="left"/>
    </xf>
    <xf numFmtId="0" fontId="5" fillId="3" borderId="0" xfId="0" applyFont="1" applyFill="1" applyBorder="1"/>
    <xf numFmtId="0" fontId="4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43" fontId="4" fillId="4" borderId="0" xfId="1" applyFont="1" applyFill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4" fillId="4" borderId="0" xfId="0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5" fillId="2" borderId="11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wrapText="1"/>
    </xf>
    <xf numFmtId="0" fontId="8" fillId="0" borderId="11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46" workbookViewId="0">
      <selection activeCell="B13" sqref="B13"/>
    </sheetView>
  </sheetViews>
  <sheetFormatPr baseColWidth="10" defaultRowHeight="15" x14ac:dyDescent="0.25"/>
  <cols>
    <col min="1" max="1" width="4.85546875" customWidth="1"/>
    <col min="2" max="2" width="33" customWidth="1"/>
    <col min="3" max="3" width="12.85546875" style="9" customWidth="1"/>
    <col min="4" max="4" width="0.7109375" customWidth="1"/>
    <col min="5" max="5" width="4" customWidth="1"/>
    <col min="6" max="6" width="36.85546875" customWidth="1"/>
    <col min="7" max="7" width="13.140625" customWidth="1"/>
  </cols>
  <sheetData>
    <row r="1" spans="1:7" ht="11.25" customHeight="1" x14ac:dyDescent="0.25">
      <c r="A1" s="15" t="s">
        <v>0</v>
      </c>
      <c r="B1" s="16"/>
      <c r="C1" s="16"/>
      <c r="D1" s="16"/>
      <c r="E1" s="16"/>
      <c r="F1" s="16"/>
      <c r="G1" s="17"/>
    </row>
    <row r="2" spans="1:7" ht="11.25" customHeight="1" x14ac:dyDescent="0.25">
      <c r="A2" s="18" t="s">
        <v>1</v>
      </c>
      <c r="B2" s="19"/>
      <c r="C2" s="19"/>
      <c r="D2" s="19"/>
      <c r="E2" s="19"/>
      <c r="F2" s="19"/>
      <c r="G2" s="20"/>
    </row>
    <row r="3" spans="1:7" ht="11.25" customHeight="1" x14ac:dyDescent="0.25">
      <c r="A3" s="21" t="s">
        <v>2</v>
      </c>
      <c r="B3" s="22"/>
      <c r="C3" s="22"/>
      <c r="D3" s="22"/>
      <c r="E3" s="22"/>
      <c r="F3" s="22"/>
      <c r="G3" s="23"/>
    </row>
    <row r="4" spans="1:7" x14ac:dyDescent="0.25">
      <c r="A4" s="24" t="s">
        <v>3</v>
      </c>
      <c r="B4" s="25"/>
      <c r="C4" s="25"/>
      <c r="D4" s="26"/>
      <c r="E4" s="25" t="s">
        <v>4</v>
      </c>
      <c r="F4" s="25"/>
      <c r="G4" s="27"/>
    </row>
    <row r="5" spans="1:7" x14ac:dyDescent="0.25">
      <c r="A5" s="28"/>
      <c r="B5" s="29"/>
      <c r="C5" s="2"/>
      <c r="D5" s="30"/>
      <c r="E5" s="31"/>
      <c r="F5" s="32" t="s">
        <v>5</v>
      </c>
      <c r="G5" s="1">
        <f>SUM(G6:G11)</f>
        <v>1019761.6100000001</v>
      </c>
    </row>
    <row r="6" spans="1:7" s="9" customFormat="1" x14ac:dyDescent="0.25">
      <c r="A6" s="33"/>
      <c r="B6" s="34"/>
      <c r="C6" s="3"/>
      <c r="D6" s="35"/>
      <c r="E6" s="36">
        <v>1111</v>
      </c>
      <c r="F6" s="37" t="s">
        <v>6</v>
      </c>
      <c r="G6" s="10">
        <v>200260</v>
      </c>
    </row>
    <row r="7" spans="1:7" s="9" customFormat="1" x14ac:dyDescent="0.25">
      <c r="A7" s="38"/>
      <c r="B7" s="39" t="s">
        <v>7</v>
      </c>
      <c r="C7" s="4">
        <f>SUM(C8:C10)</f>
        <v>102821.31</v>
      </c>
      <c r="D7" s="35"/>
      <c r="E7" s="36">
        <v>1131</v>
      </c>
      <c r="F7" s="37" t="s">
        <v>8</v>
      </c>
      <c r="G7" s="10">
        <v>575835.92000000004</v>
      </c>
    </row>
    <row r="8" spans="1:7" s="9" customFormat="1" x14ac:dyDescent="0.25">
      <c r="A8" s="38">
        <v>12110</v>
      </c>
      <c r="B8" s="40" t="s">
        <v>9</v>
      </c>
      <c r="C8" s="5">
        <f>12462.28+10069.32</f>
        <v>22531.599999999999</v>
      </c>
      <c r="D8" s="35"/>
      <c r="E8" s="36">
        <v>1221</v>
      </c>
      <c r="F8" s="37" t="s">
        <v>10</v>
      </c>
      <c r="G8" s="10">
        <v>223466.62</v>
      </c>
    </row>
    <row r="9" spans="1:7" s="9" customFormat="1" ht="25.5" x14ac:dyDescent="0.25">
      <c r="A9" s="41">
        <v>12120</v>
      </c>
      <c r="B9" s="40" t="s">
        <v>11</v>
      </c>
      <c r="C9" s="5">
        <f>4356.32+15051.22+22537.47</f>
        <v>41945.01</v>
      </c>
      <c r="D9" s="42"/>
      <c r="E9" s="36">
        <v>1321</v>
      </c>
      <c r="F9" s="37" t="s">
        <v>12</v>
      </c>
      <c r="G9" s="10">
        <v>15004.4</v>
      </c>
    </row>
    <row r="10" spans="1:7" s="9" customFormat="1" x14ac:dyDescent="0.25">
      <c r="A10" s="41">
        <v>12210</v>
      </c>
      <c r="B10" s="40" t="s">
        <v>13</v>
      </c>
      <c r="C10" s="6">
        <v>38344.699999999997</v>
      </c>
      <c r="D10" s="42"/>
      <c r="E10" s="36">
        <v>1331</v>
      </c>
      <c r="F10" s="37" t="s">
        <v>14</v>
      </c>
      <c r="G10" s="10">
        <v>4512.67</v>
      </c>
    </row>
    <row r="11" spans="1:7" s="9" customFormat="1" x14ac:dyDescent="0.25">
      <c r="A11" s="41"/>
      <c r="B11" s="40"/>
      <c r="C11" s="5"/>
      <c r="D11" s="42"/>
      <c r="E11" s="36">
        <v>1711</v>
      </c>
      <c r="F11" s="37" t="s">
        <v>15</v>
      </c>
      <c r="G11" s="10">
        <v>682</v>
      </c>
    </row>
    <row r="12" spans="1:7" s="9" customFormat="1" x14ac:dyDescent="0.25">
      <c r="A12" s="33"/>
      <c r="B12" s="34"/>
      <c r="C12" s="7"/>
      <c r="D12" s="42"/>
      <c r="E12" s="36"/>
      <c r="F12" s="39" t="s">
        <v>16</v>
      </c>
      <c r="G12" s="11">
        <f>SUM(G13:G28)</f>
        <v>396331.39</v>
      </c>
    </row>
    <row r="13" spans="1:7" s="9" customFormat="1" x14ac:dyDescent="0.25">
      <c r="A13" s="33"/>
      <c r="B13" s="34"/>
      <c r="C13" s="7"/>
      <c r="D13" s="42"/>
      <c r="E13" s="36">
        <v>2111</v>
      </c>
      <c r="F13" s="37" t="s">
        <v>17</v>
      </c>
      <c r="G13" s="10">
        <v>6881.85</v>
      </c>
    </row>
    <row r="14" spans="1:7" s="9" customFormat="1" ht="25.5" x14ac:dyDescent="0.25">
      <c r="A14" s="38"/>
      <c r="B14" s="39" t="s">
        <v>18</v>
      </c>
      <c r="C14" s="2">
        <f>SUM(C15:C30)</f>
        <v>113464.64999999998</v>
      </c>
      <c r="D14" s="42"/>
      <c r="E14" s="36">
        <v>2141</v>
      </c>
      <c r="F14" s="37" t="s">
        <v>19</v>
      </c>
      <c r="G14" s="10">
        <v>428.02</v>
      </c>
    </row>
    <row r="15" spans="1:7" s="9" customFormat="1" x14ac:dyDescent="0.25">
      <c r="A15" s="41">
        <v>41120</v>
      </c>
      <c r="B15" s="40" t="s">
        <v>20</v>
      </c>
      <c r="C15" s="5">
        <v>1848</v>
      </c>
      <c r="D15" s="42"/>
      <c r="E15" s="36">
        <v>2151</v>
      </c>
      <c r="F15" s="37" t="s">
        <v>21</v>
      </c>
      <c r="G15" s="10">
        <v>4648.9799999999996</v>
      </c>
    </row>
    <row r="16" spans="1:7" s="9" customFormat="1" x14ac:dyDescent="0.25">
      <c r="A16" s="41">
        <v>43012</v>
      </c>
      <c r="B16" s="43" t="s">
        <v>22</v>
      </c>
      <c r="C16" s="5">
        <f>7857+1931+8415</f>
        <v>18203</v>
      </c>
      <c r="D16" s="42"/>
      <c r="E16" s="36">
        <v>2161</v>
      </c>
      <c r="F16" s="37" t="s">
        <v>23</v>
      </c>
      <c r="G16" s="10">
        <v>3822.12</v>
      </c>
    </row>
    <row r="17" spans="1:7" s="9" customFormat="1" ht="25.5" x14ac:dyDescent="0.25">
      <c r="A17" s="41">
        <v>43030</v>
      </c>
      <c r="B17" s="43" t="s">
        <v>24</v>
      </c>
      <c r="C17" s="5">
        <v>453.8</v>
      </c>
      <c r="D17" s="42"/>
      <c r="E17" s="36">
        <v>2181</v>
      </c>
      <c r="F17" s="37" t="s">
        <v>25</v>
      </c>
      <c r="G17" s="10">
        <v>2440</v>
      </c>
    </row>
    <row r="18" spans="1:7" s="9" customFormat="1" x14ac:dyDescent="0.25">
      <c r="A18" s="41">
        <v>43041</v>
      </c>
      <c r="B18" s="40" t="s">
        <v>26</v>
      </c>
      <c r="C18" s="5">
        <v>265</v>
      </c>
      <c r="D18" s="42"/>
      <c r="E18" s="36">
        <v>2211</v>
      </c>
      <c r="F18" s="37" t="s">
        <v>27</v>
      </c>
      <c r="G18" s="10">
        <v>4377.12</v>
      </c>
    </row>
    <row r="19" spans="1:7" s="9" customFormat="1" x14ac:dyDescent="0.25">
      <c r="A19" s="41">
        <v>43090</v>
      </c>
      <c r="B19" s="43" t="s">
        <v>28</v>
      </c>
      <c r="C19" s="5">
        <v>51988.74</v>
      </c>
      <c r="D19" s="42"/>
      <c r="E19" s="36">
        <v>2421</v>
      </c>
      <c r="F19" s="37" t="s">
        <v>29</v>
      </c>
      <c r="G19" s="10">
        <v>6659.62</v>
      </c>
    </row>
    <row r="20" spans="1:7" s="9" customFormat="1" ht="25.5" x14ac:dyDescent="0.25">
      <c r="A20" s="41">
        <v>43094</v>
      </c>
      <c r="B20" s="43" t="s">
        <v>30</v>
      </c>
      <c r="C20" s="5">
        <v>13503.57</v>
      </c>
      <c r="D20" s="42"/>
      <c r="E20" s="36">
        <v>2461</v>
      </c>
      <c r="F20" s="37" t="s">
        <v>31</v>
      </c>
      <c r="G20" s="10">
        <v>573.04</v>
      </c>
    </row>
    <row r="21" spans="1:7" s="9" customFormat="1" ht="25.5" x14ac:dyDescent="0.25">
      <c r="A21" s="41">
        <v>43095</v>
      </c>
      <c r="B21" s="40" t="s">
        <v>32</v>
      </c>
      <c r="C21" s="5">
        <v>2025.54</v>
      </c>
      <c r="D21" s="42"/>
      <c r="E21" s="36">
        <v>2491</v>
      </c>
      <c r="F21" s="37" t="s">
        <v>33</v>
      </c>
      <c r="G21" s="10">
        <v>13498.86</v>
      </c>
    </row>
    <row r="22" spans="1:7" s="9" customFormat="1" x14ac:dyDescent="0.25">
      <c r="A22" s="41">
        <v>43110</v>
      </c>
      <c r="B22" s="40" t="s">
        <v>34</v>
      </c>
      <c r="C22" s="5">
        <v>7680</v>
      </c>
      <c r="D22" s="42"/>
      <c r="E22" s="36">
        <v>2531</v>
      </c>
      <c r="F22" s="37" t="s">
        <v>35</v>
      </c>
      <c r="G22" s="10">
        <v>675</v>
      </c>
    </row>
    <row r="23" spans="1:7" s="9" customFormat="1" ht="25.5" x14ac:dyDescent="0.25">
      <c r="A23" s="41">
        <v>43310</v>
      </c>
      <c r="B23" s="40" t="s">
        <v>36</v>
      </c>
      <c r="C23" s="5">
        <v>11992</v>
      </c>
      <c r="D23" s="42"/>
      <c r="E23" s="36">
        <v>2591</v>
      </c>
      <c r="F23" s="37" t="s">
        <v>37</v>
      </c>
      <c r="G23" s="10">
        <v>5974</v>
      </c>
    </row>
    <row r="24" spans="1:7" s="9" customFormat="1" x14ac:dyDescent="0.25">
      <c r="A24" s="41">
        <v>43420</v>
      </c>
      <c r="B24" s="40" t="s">
        <v>38</v>
      </c>
      <c r="C24" s="5">
        <f>544+2040+1121</f>
        <v>3705</v>
      </c>
      <c r="D24" s="42"/>
      <c r="E24" s="36">
        <v>2611</v>
      </c>
      <c r="F24" s="37" t="s">
        <v>39</v>
      </c>
      <c r="G24" s="10">
        <v>313152.82</v>
      </c>
    </row>
    <row r="25" spans="1:7" s="9" customFormat="1" x14ac:dyDescent="0.25">
      <c r="A25" s="41">
        <v>43424</v>
      </c>
      <c r="B25" s="40" t="s">
        <v>40</v>
      </c>
      <c r="C25" s="6">
        <v>1800</v>
      </c>
      <c r="D25" s="42"/>
      <c r="E25" s="36">
        <v>2751</v>
      </c>
      <c r="F25" s="37" t="s">
        <v>41</v>
      </c>
      <c r="G25" s="10">
        <v>950</v>
      </c>
    </row>
    <row r="26" spans="1:7" s="9" customFormat="1" ht="25.5" x14ac:dyDescent="0.25">
      <c r="A26" s="41"/>
      <c r="B26" s="40"/>
      <c r="C26" s="5"/>
      <c r="D26" s="42"/>
      <c r="E26" s="44">
        <v>2961</v>
      </c>
      <c r="F26" s="45" t="s">
        <v>42</v>
      </c>
      <c r="G26" s="10">
        <v>22692.02</v>
      </c>
    </row>
    <row r="27" spans="1:7" s="9" customFormat="1" ht="25.5" x14ac:dyDescent="0.25">
      <c r="A27" s="41"/>
      <c r="B27" s="40"/>
      <c r="C27" s="5"/>
      <c r="D27" s="42"/>
      <c r="E27" s="44">
        <v>2981</v>
      </c>
      <c r="F27" s="46" t="s">
        <v>43</v>
      </c>
      <c r="G27" s="8">
        <v>9557.94</v>
      </c>
    </row>
    <row r="28" spans="1:7" s="9" customFormat="1" x14ac:dyDescent="0.25">
      <c r="A28" s="41"/>
      <c r="B28" s="40"/>
      <c r="C28" s="5"/>
      <c r="D28" s="42"/>
      <c r="E28" s="44"/>
      <c r="F28" s="46"/>
      <c r="G28" s="10"/>
    </row>
    <row r="29" spans="1:7" s="9" customFormat="1" x14ac:dyDescent="0.25">
      <c r="A29" s="33"/>
      <c r="B29" s="47"/>
      <c r="C29" s="5"/>
      <c r="D29" s="42"/>
      <c r="E29" s="36"/>
      <c r="F29" s="39" t="s">
        <v>44</v>
      </c>
      <c r="G29" s="11">
        <f>SUM(G30:G43)</f>
        <v>527506.84</v>
      </c>
    </row>
    <row r="30" spans="1:7" s="9" customFormat="1" x14ac:dyDescent="0.25">
      <c r="A30" s="33"/>
      <c r="B30" s="47"/>
      <c r="C30" s="5"/>
      <c r="D30" s="42"/>
      <c r="E30" s="36">
        <v>3111</v>
      </c>
      <c r="F30" s="37" t="s">
        <v>45</v>
      </c>
      <c r="G30" s="10">
        <v>326440</v>
      </c>
    </row>
    <row r="31" spans="1:7" s="9" customFormat="1" x14ac:dyDescent="0.25">
      <c r="A31" s="38"/>
      <c r="B31" s="39" t="s">
        <v>46</v>
      </c>
      <c r="C31" s="2">
        <f>SUM(C33:C35)</f>
        <v>11852.09</v>
      </c>
      <c r="D31" s="42"/>
      <c r="E31" s="36">
        <v>3131</v>
      </c>
      <c r="F31" s="37" t="s">
        <v>47</v>
      </c>
      <c r="G31" s="10">
        <v>1540</v>
      </c>
    </row>
    <row r="32" spans="1:7" s="9" customFormat="1" x14ac:dyDescent="0.25">
      <c r="A32" s="33"/>
      <c r="B32" s="34"/>
      <c r="C32" s="7"/>
      <c r="D32" s="42"/>
      <c r="E32" s="36">
        <v>3141</v>
      </c>
      <c r="F32" s="37" t="s">
        <v>48</v>
      </c>
      <c r="G32" s="10">
        <v>4187</v>
      </c>
    </row>
    <row r="33" spans="1:7" s="9" customFormat="1" x14ac:dyDescent="0.25">
      <c r="A33" s="41">
        <v>51991</v>
      </c>
      <c r="B33" s="40" t="s">
        <v>49</v>
      </c>
      <c r="C33" s="5">
        <v>9602</v>
      </c>
      <c r="D33" s="42"/>
      <c r="E33" s="36">
        <v>3211</v>
      </c>
      <c r="F33" s="37" t="s">
        <v>50</v>
      </c>
      <c r="G33" s="10">
        <v>2000</v>
      </c>
    </row>
    <row r="34" spans="1:7" s="9" customFormat="1" x14ac:dyDescent="0.25">
      <c r="A34" s="33"/>
      <c r="B34" s="34"/>
      <c r="C34" s="7"/>
      <c r="D34" s="42"/>
      <c r="E34" s="36">
        <v>3221</v>
      </c>
      <c r="F34" s="37" t="s">
        <v>51</v>
      </c>
      <c r="G34" s="10">
        <v>1600</v>
      </c>
    </row>
    <row r="35" spans="1:7" s="9" customFormat="1" x14ac:dyDescent="0.25">
      <c r="A35" s="41">
        <v>51999</v>
      </c>
      <c r="B35" s="40" t="s">
        <v>52</v>
      </c>
      <c r="C35" s="6">
        <f>97250-95000+0.09</f>
        <v>2250.09</v>
      </c>
      <c r="D35" s="42"/>
      <c r="E35" s="36">
        <v>3261</v>
      </c>
      <c r="F35" s="37" t="s">
        <v>53</v>
      </c>
      <c r="G35" s="10">
        <f>4350+87394.4</f>
        <v>91744.4</v>
      </c>
    </row>
    <row r="36" spans="1:7" s="9" customFormat="1" ht="25.5" x14ac:dyDescent="0.25">
      <c r="A36" s="41"/>
      <c r="B36" s="40"/>
      <c r="C36" s="5"/>
      <c r="D36" s="42"/>
      <c r="E36" s="36">
        <v>3311</v>
      </c>
      <c r="F36" s="37" t="s">
        <v>54</v>
      </c>
      <c r="G36" s="10">
        <v>9860</v>
      </c>
    </row>
    <row r="37" spans="1:7" s="9" customFormat="1" x14ac:dyDescent="0.25">
      <c r="A37" s="41"/>
      <c r="B37" s="40"/>
      <c r="C37" s="5"/>
      <c r="D37" s="42"/>
      <c r="E37" s="36">
        <v>3341</v>
      </c>
      <c r="F37" s="37" t="s">
        <v>55</v>
      </c>
      <c r="G37" s="10">
        <v>15000</v>
      </c>
    </row>
    <row r="38" spans="1:7" s="9" customFormat="1" x14ac:dyDescent="0.25">
      <c r="A38" s="33"/>
      <c r="B38" s="47"/>
      <c r="C38" s="5"/>
      <c r="D38" s="42"/>
      <c r="E38" s="36">
        <v>3361</v>
      </c>
      <c r="F38" s="37" t="s">
        <v>56</v>
      </c>
      <c r="G38" s="10">
        <v>783</v>
      </c>
    </row>
    <row r="39" spans="1:7" s="9" customFormat="1" x14ac:dyDescent="0.25">
      <c r="A39" s="41"/>
      <c r="B39" s="40"/>
      <c r="C39" s="5"/>
      <c r="D39" s="42"/>
      <c r="E39" s="36">
        <v>3411</v>
      </c>
      <c r="F39" s="46" t="s">
        <v>57</v>
      </c>
      <c r="G39" s="10">
        <v>6927.07</v>
      </c>
    </row>
    <row r="40" spans="1:7" s="9" customFormat="1" ht="25.5" x14ac:dyDescent="0.25">
      <c r="A40" s="41"/>
      <c r="B40" s="40"/>
      <c r="C40" s="5"/>
      <c r="D40" s="42"/>
      <c r="E40" s="36">
        <v>3551</v>
      </c>
      <c r="F40" s="37" t="s">
        <v>58</v>
      </c>
      <c r="G40" s="10">
        <v>21065.599999999999</v>
      </c>
    </row>
    <row r="41" spans="1:7" s="9" customFormat="1" ht="25.5" x14ac:dyDescent="0.25">
      <c r="A41" s="33"/>
      <c r="B41" s="45"/>
      <c r="C41" s="5"/>
      <c r="D41" s="42"/>
      <c r="E41" s="36">
        <v>3611</v>
      </c>
      <c r="F41" s="37" t="s">
        <v>59</v>
      </c>
      <c r="G41" s="10">
        <v>7920</v>
      </c>
    </row>
    <row r="42" spans="1:7" s="9" customFormat="1" x14ac:dyDescent="0.25">
      <c r="A42" s="41"/>
      <c r="B42" s="39" t="s">
        <v>60</v>
      </c>
      <c r="C42" s="2">
        <f>SUM(C43)</f>
        <v>3120</v>
      </c>
      <c r="D42" s="42"/>
      <c r="E42" s="36">
        <v>3751</v>
      </c>
      <c r="F42" s="37" t="s">
        <v>61</v>
      </c>
      <c r="G42" s="10">
        <v>1453</v>
      </c>
    </row>
    <row r="43" spans="1:7" s="9" customFormat="1" x14ac:dyDescent="0.25">
      <c r="A43" s="41">
        <v>61210</v>
      </c>
      <c r="B43" s="40" t="s">
        <v>62</v>
      </c>
      <c r="C43" s="6">
        <v>3120</v>
      </c>
      <c r="D43" s="42"/>
      <c r="E43" s="36">
        <v>3821</v>
      </c>
      <c r="F43" s="37" t="s">
        <v>63</v>
      </c>
      <c r="G43" s="8">
        <v>36986.769999999997</v>
      </c>
    </row>
    <row r="44" spans="1:7" s="9" customFormat="1" x14ac:dyDescent="0.25">
      <c r="A44" s="41"/>
      <c r="B44" s="40"/>
      <c r="C44" s="5"/>
      <c r="D44" s="42"/>
      <c r="E44" s="36"/>
      <c r="F44" s="39" t="s">
        <v>64</v>
      </c>
      <c r="G44" s="12">
        <f>SUM(G45:G50)</f>
        <v>88578.38</v>
      </c>
    </row>
    <row r="45" spans="1:7" s="9" customFormat="1" x14ac:dyDescent="0.25">
      <c r="A45" s="38"/>
      <c r="B45" s="39" t="s">
        <v>65</v>
      </c>
      <c r="C45" s="2">
        <f>SUM(C46:C48)</f>
        <v>3437741.13</v>
      </c>
      <c r="D45" s="42"/>
      <c r="E45" s="36">
        <v>4211</v>
      </c>
      <c r="F45" s="45" t="s">
        <v>66</v>
      </c>
      <c r="G45" s="10">
        <v>75920</v>
      </c>
    </row>
    <row r="46" spans="1:7" s="9" customFormat="1" x14ac:dyDescent="0.25">
      <c r="A46" s="41">
        <v>81110</v>
      </c>
      <c r="B46" s="40" t="s">
        <v>67</v>
      </c>
      <c r="C46" s="5">
        <f>2978595.27+362.64+73316.52+5064+66219.75+5098.15+307687</f>
        <v>3436343.33</v>
      </c>
      <c r="D46" s="42"/>
      <c r="E46" s="36">
        <v>4411</v>
      </c>
      <c r="F46" s="37" t="s">
        <v>68</v>
      </c>
      <c r="G46" s="10">
        <v>500</v>
      </c>
    </row>
    <row r="47" spans="1:7" s="9" customFormat="1" x14ac:dyDescent="0.25">
      <c r="A47" s="41">
        <v>81120</v>
      </c>
      <c r="B47" s="40" t="s">
        <v>69</v>
      </c>
      <c r="C47" s="6">
        <v>1397.8</v>
      </c>
      <c r="D47" s="42"/>
      <c r="E47" s="36">
        <v>4431</v>
      </c>
      <c r="F47" s="37" t="s">
        <v>70</v>
      </c>
      <c r="G47" s="10">
        <v>200</v>
      </c>
    </row>
    <row r="48" spans="1:7" s="9" customFormat="1" ht="25.5" x14ac:dyDescent="0.25">
      <c r="A48" s="33"/>
      <c r="B48" s="34"/>
      <c r="C48" s="7"/>
      <c r="D48" s="42"/>
      <c r="E48" s="36">
        <v>4451</v>
      </c>
      <c r="F48" s="37" t="s">
        <v>71</v>
      </c>
      <c r="G48" s="10">
        <v>2000</v>
      </c>
    </row>
    <row r="49" spans="1:7" s="9" customFormat="1" x14ac:dyDescent="0.25">
      <c r="A49" s="33"/>
      <c r="B49" s="34"/>
      <c r="C49" s="7"/>
      <c r="D49" s="42"/>
      <c r="E49" s="36">
        <v>4521</v>
      </c>
      <c r="F49" s="37" t="s">
        <v>72</v>
      </c>
      <c r="G49" s="10">
        <v>9935.3799999999992</v>
      </c>
    </row>
    <row r="50" spans="1:7" s="9" customFormat="1" ht="25.5" x14ac:dyDescent="0.25">
      <c r="A50" s="38"/>
      <c r="B50" s="39" t="s">
        <v>73</v>
      </c>
      <c r="C50" s="2">
        <f>SUM(C51:C53)</f>
        <v>876402.01</v>
      </c>
      <c r="D50" s="42"/>
      <c r="E50" s="36">
        <v>4611</v>
      </c>
      <c r="F50" s="37" t="s">
        <v>74</v>
      </c>
      <c r="G50" s="8">
        <v>23</v>
      </c>
    </row>
    <row r="51" spans="1:7" s="9" customFormat="1" x14ac:dyDescent="0.25">
      <c r="A51" s="41">
        <v>82110</v>
      </c>
      <c r="B51" s="40" t="s">
        <v>75</v>
      </c>
      <c r="C51" s="5">
        <v>394474.12</v>
      </c>
      <c r="D51" s="42"/>
      <c r="E51" s="36"/>
      <c r="F51" s="39" t="s">
        <v>76</v>
      </c>
      <c r="G51" s="12">
        <f>SUM(G52)</f>
        <v>258682.11</v>
      </c>
    </row>
    <row r="52" spans="1:7" s="9" customFormat="1" x14ac:dyDescent="0.25">
      <c r="A52" s="41"/>
      <c r="B52" s="40"/>
      <c r="C52" s="5"/>
      <c r="D52" s="42"/>
      <c r="E52" s="36">
        <v>612</v>
      </c>
      <c r="F52" s="37" t="s">
        <v>77</v>
      </c>
      <c r="G52" s="8">
        <v>258682.11</v>
      </c>
    </row>
    <row r="53" spans="1:7" s="9" customFormat="1" x14ac:dyDescent="0.25">
      <c r="A53" s="33">
        <v>82130</v>
      </c>
      <c r="B53" s="40" t="s">
        <v>78</v>
      </c>
      <c r="C53" s="8">
        <v>481927.89</v>
      </c>
      <c r="D53" s="42"/>
      <c r="E53" s="36"/>
      <c r="F53" s="39" t="s">
        <v>79</v>
      </c>
      <c r="G53" s="12">
        <f>G54+G55</f>
        <v>464953.29000000004</v>
      </c>
    </row>
    <row r="54" spans="1:7" s="9" customFormat="1" ht="25.5" x14ac:dyDescent="0.25">
      <c r="A54" s="33"/>
      <c r="B54" s="40"/>
      <c r="C54" s="5"/>
      <c r="D54" s="42"/>
      <c r="E54" s="36">
        <v>9111</v>
      </c>
      <c r="F54" s="37" t="s">
        <v>80</v>
      </c>
      <c r="G54" s="10">
        <v>331772.78000000003</v>
      </c>
    </row>
    <row r="55" spans="1:7" s="9" customFormat="1" ht="25.5" x14ac:dyDescent="0.25">
      <c r="A55" s="33"/>
      <c r="B55" s="40"/>
      <c r="C55" s="5"/>
      <c r="D55" s="42"/>
      <c r="E55" s="36">
        <v>9211</v>
      </c>
      <c r="F55" s="37" t="s">
        <v>81</v>
      </c>
      <c r="G55" s="8">
        <v>133180.51</v>
      </c>
    </row>
    <row r="56" spans="1:7" s="9" customFormat="1" ht="15.75" thickBot="1" x14ac:dyDescent="0.3">
      <c r="A56" s="48"/>
      <c r="B56" s="49" t="s">
        <v>82</v>
      </c>
      <c r="C56" s="13">
        <f>C50+C45+C42+C31+C14+C7</f>
        <v>4545401.1899999995</v>
      </c>
      <c r="D56" s="50"/>
      <c r="E56" s="51"/>
      <c r="F56" s="49" t="s">
        <v>83</v>
      </c>
      <c r="G56" s="14">
        <f>G53+G51+G44+G29+G12+G5</f>
        <v>2755813.62</v>
      </c>
    </row>
  </sheetData>
  <mergeCells count="5">
    <mergeCell ref="A1:G1"/>
    <mergeCell ref="A2:G2"/>
    <mergeCell ref="A3:G3"/>
    <mergeCell ref="A4:C4"/>
    <mergeCell ref="E4:G4"/>
  </mergeCells>
  <pageMargins left="0.23622047244094491" right="0.23622047244094491" top="0.74803149606299213" bottom="0.74803149606299213" header="0.31496062992125984" footer="0.31496062992125984"/>
  <pageSetup paperSize="5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2018-06-08T15:05:22Z</cp:lastPrinted>
  <dcterms:created xsi:type="dcterms:W3CDTF">2018-06-08T15:01:11Z</dcterms:created>
  <dcterms:modified xsi:type="dcterms:W3CDTF">2018-06-08T15:05:58Z</dcterms:modified>
</cp:coreProperties>
</file>